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4a2ab746f367d5e/Desktop/"/>
    </mc:Choice>
  </mc:AlternateContent>
  <xr:revisionPtr revIDLastSave="460" documentId="10_ncr:8000_{94314B13-1BFC-459D-8447-8F36A456731A}" xr6:coauthVersionLast="47" xr6:coauthVersionMax="47" xr10:uidLastSave="{5FAC2C5A-A5E8-4A3D-9F01-66E7C4D8E2A2}"/>
  <bookViews>
    <workbookView xWindow="-96" yWindow="-96" windowWidth="23232" windowHeight="13872" tabRatio="662" xr2:uid="{108913A0-05B8-4B16-AE7E-2A5DA8685DD3}"/>
  </bookViews>
  <sheets>
    <sheet name="Suit Splits" sheetId="1" r:id="rId1"/>
    <sheet name="combin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G9" i="2"/>
  <c r="C9" i="2"/>
  <c r="D6" i="2"/>
  <c r="D7" i="2"/>
  <c r="D5" i="2"/>
  <c r="B9" i="2"/>
  <c r="C7" i="1"/>
  <c r="C8" i="1" s="1"/>
  <c r="E7" i="1"/>
  <c r="E9" i="1" s="1"/>
  <c r="E10" i="1" s="1"/>
  <c r="F7" i="1"/>
  <c r="F9" i="1" s="1"/>
  <c r="F10" i="1" s="1"/>
  <c r="G7" i="1"/>
  <c r="G9" i="1" s="1"/>
  <c r="G10" i="1" s="1"/>
  <c r="H7" i="1"/>
  <c r="H8" i="1" s="1"/>
  <c r="I7" i="1"/>
  <c r="I12" i="1" s="1"/>
  <c r="J7" i="1"/>
  <c r="J8" i="1" s="1"/>
  <c r="K7" i="1"/>
  <c r="K12" i="1" s="1"/>
  <c r="L7" i="1"/>
  <c r="L9" i="1" s="1"/>
  <c r="L10" i="1" s="1"/>
  <c r="M7" i="1"/>
  <c r="M12" i="1" s="1"/>
  <c r="D7" i="1"/>
  <c r="D8" i="1" s="1"/>
  <c r="J12" i="1" l="1"/>
  <c r="C12" i="1"/>
  <c r="L12" i="1"/>
  <c r="C9" i="1"/>
  <c r="C10" i="1" s="1"/>
  <c r="H12" i="1"/>
  <c r="G12" i="1"/>
  <c r="F12" i="1"/>
  <c r="F15" i="1" s="1"/>
  <c r="E12" i="1"/>
  <c r="E15" i="1" s="1"/>
  <c r="D12" i="1"/>
  <c r="L14" i="1"/>
  <c r="G14" i="1"/>
  <c r="B14" i="2"/>
  <c r="B11" i="2"/>
  <c r="B12" i="2"/>
  <c r="I8" i="1"/>
  <c r="D9" i="1"/>
  <c r="L15" i="1"/>
  <c r="F8" i="1"/>
  <c r="F14" i="1" s="1"/>
  <c r="M8" i="1"/>
  <c r="G8" i="1"/>
  <c r="G15" i="1"/>
  <c r="J9" i="1"/>
  <c r="J10" i="1" s="1"/>
  <c r="L8" i="1"/>
  <c r="H9" i="1"/>
  <c r="H10" i="1" s="1"/>
  <c r="E8" i="1"/>
  <c r="E14" i="1" s="1"/>
  <c r="I9" i="1"/>
  <c r="I10" i="1" s="1"/>
  <c r="K9" i="1"/>
  <c r="K14" i="1" s="1"/>
  <c r="M9" i="1"/>
  <c r="M14" i="1" s="1"/>
  <c r="K8" i="1"/>
  <c r="N8" i="1" l="1"/>
  <c r="C14" i="1"/>
  <c r="C15" i="1"/>
  <c r="H14" i="1"/>
  <c r="D15" i="1"/>
  <c r="I14" i="1"/>
  <c r="J14" i="1"/>
  <c r="K15" i="1"/>
  <c r="K10" i="1"/>
  <c r="D10" i="1"/>
  <c r="N10" i="1" s="1"/>
  <c r="M10" i="1"/>
  <c r="B13" i="2"/>
  <c r="B16" i="2" s="1"/>
  <c r="H15" i="1"/>
  <c r="I15" i="1"/>
  <c r="J15" i="1"/>
  <c r="M15" i="1"/>
  <c r="D14" i="1" l="1"/>
  <c r="N14" i="1" s="1"/>
  <c r="B15" i="2"/>
  <c r="B17" i="2" s="1"/>
</calcChain>
</file>

<file path=xl/sharedStrings.xml><?xml version="1.0" encoding="utf-8"?>
<sst xmlns="http://schemas.openxmlformats.org/spreadsheetml/2006/main" count="41" uniqueCount="40">
  <si>
    <t>Sample Size</t>
  </si>
  <si>
    <t>Suit - Split Probabilities. Enter number of cards in yellow cell</t>
  </si>
  <si>
    <t>H</t>
  </si>
  <si>
    <t>X</t>
  </si>
  <si>
    <t>Selection Combinations</t>
  </si>
  <si>
    <t>Selection vs possible</t>
  </si>
  <si>
    <t>Totals</t>
  </si>
  <si>
    <t>Classes:</t>
  </si>
  <si>
    <t>A CERTAIN ASSORTMENT OF CLASSES IS OBTAINED FROM A MIXED GROUP</t>
  </si>
  <si>
    <t>(one-sided)</t>
  </si>
  <si>
    <t>(split p x sel vs possible</t>
  </si>
  <si>
    <t>population Successes</t>
  </si>
  <si>
    <t>Population Size</t>
  </si>
  <si>
    <t>No. of cards in a defender's hand, normally 13</t>
  </si>
  <si>
    <t>No. of cards in both defenders' hands, normally 26</t>
  </si>
  <si>
    <t>The blue area contains formulas and should not be changed</t>
  </si>
  <si>
    <t>Scratch area below and right of blue area</t>
  </si>
  <si>
    <t>No of cards defenders hold in the target suit &lt;= 10</t>
  </si>
  <si>
    <t>Possible Combinations</t>
  </si>
  <si>
    <t>Y  a 3rd class, if needed</t>
  </si>
  <si>
    <t>(product of above combinations)</t>
  </si>
  <si>
    <t>Selection Combinations (note 1)</t>
  </si>
  <si>
    <t>Notes</t>
  </si>
  <si>
    <t>1)Use one for either one or zero</t>
  </si>
  <si>
    <t>Split probability (1-sided)</t>
  </si>
  <si>
    <t>Split probability (2-sided)</t>
  </si>
  <si>
    <t>Selction probability (1-sided)</t>
  </si>
  <si>
    <t>Selection probability (2-sided)</t>
  </si>
  <si>
    <t>Class Total Population</t>
  </si>
  <si>
    <t>Class in Selection</t>
  </si>
  <si>
    <t>Enter Data In Yellow Areas</t>
  </si>
  <si>
    <t>one-sided probability</t>
  </si>
  <si>
    <t>one-sided combinations</t>
  </si>
  <si>
    <t>two-sided combinations</t>
  </si>
  <si>
    <t>two-sided probability</t>
  </si>
  <si>
    <t>Note 1:Assymetric probability arises when the Sample size is other than 1/2 the population .</t>
  </si>
  <si>
    <t>one side successes</t>
  </si>
  <si>
    <t>other side successes(Note 1)</t>
  </si>
  <si>
    <t>`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</si>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</sst>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2" borderId="0" xfId="1" applyProtection="1"/>
    <xf numFmtId="0" fontId="0" fillId="4" borderId="0" xfId="0" applyFill="1" applyProtection="1">
      <protection locked="0"/>
    </xf>
    <xf numFmtId="1" fontId="1" fillId="3" borderId="0" xfId="1" applyNumberFormat="1" applyFill="1" applyProtection="1">
      <protection locked="0"/>
    </xf>
    <xf numFmtId="164" fontId="1" fillId="0" borderId="0" xfId="1" applyNumberFormat="1" applyFill="1" applyProtection="1">
      <protection locked="0"/>
    </xf>
    <xf numFmtId="0" fontId="2" fillId="0" borderId="0" xfId="0" applyFont="1"/>
    <xf numFmtId="1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1424-F4EC-4AD8-A028-D29FC5F6890E}">
  <dimension ref="A1:X49"/>
  <sheetViews>
    <sheetView tabSelected="1" workbookViewId="0">
      <selection activeCell="C14" sqref="C14"/>
    </sheetView>
  </sheetViews>
  <sheetFormatPr defaultRowHeight="12.3" x14ac:dyDescent="0.4"/>
  <cols>
    <col min="1" max="1" width="20.27734375" customWidth="1"/>
    <col min="3" max="3" width="11" bestFit="1" customWidth="1"/>
  </cols>
  <sheetData>
    <row r="1" spans="1:24" x14ac:dyDescent="0.4">
      <c r="D1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6" customHeight="1" x14ac:dyDescent="0.4">
      <c r="A2" s="7" t="s">
        <v>0</v>
      </c>
      <c r="B2" s="4">
        <v>13</v>
      </c>
      <c r="D2" s="7" t="s">
        <v>13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6" customHeight="1" x14ac:dyDescent="0.55000000000000004">
      <c r="A3" s="7" t="s">
        <v>11</v>
      </c>
      <c r="B3" s="5">
        <v>6</v>
      </c>
      <c r="D3" s="7" t="s">
        <v>17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6" customHeight="1" x14ac:dyDescent="0.4">
      <c r="A4" s="7" t="s">
        <v>12</v>
      </c>
      <c r="B4" s="4">
        <v>26</v>
      </c>
      <c r="D4" s="7" t="s">
        <v>14</v>
      </c>
      <c r="N4" s="1"/>
      <c r="O4" s="1"/>
      <c r="P4" s="1"/>
      <c r="Q4" s="1" t="s">
        <v>38</v>
      </c>
      <c r="R4" s="1"/>
      <c r="S4" s="1"/>
      <c r="T4" s="1"/>
      <c r="U4" s="1"/>
      <c r="V4" s="1"/>
      <c r="W4" s="1"/>
      <c r="X4" s="1"/>
    </row>
    <row r="5" spans="1:24" x14ac:dyDescent="0.4"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4"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4" x14ac:dyDescent="0.55000000000000004">
      <c r="A7" s="7" t="s">
        <v>36</v>
      </c>
      <c r="C7" s="3">
        <f>C17</f>
        <v>0</v>
      </c>
      <c r="D7" s="3">
        <f t="shared" ref="D7:M7" si="0">IF((D17)&gt;$B$3,"",D17)</f>
        <v>1</v>
      </c>
      <c r="E7" s="3">
        <f t="shared" si="0"/>
        <v>2</v>
      </c>
      <c r="F7" s="3">
        <f t="shared" si="0"/>
        <v>3</v>
      </c>
      <c r="G7" s="3">
        <f t="shared" si="0"/>
        <v>4</v>
      </c>
      <c r="H7" s="3">
        <f t="shared" si="0"/>
        <v>5</v>
      </c>
      <c r="I7" s="3">
        <f t="shared" si="0"/>
        <v>6</v>
      </c>
      <c r="J7" s="3" t="str">
        <f t="shared" si="0"/>
        <v/>
      </c>
      <c r="K7" s="3" t="str">
        <f t="shared" si="0"/>
        <v/>
      </c>
      <c r="L7" s="3" t="str">
        <f t="shared" si="0"/>
        <v/>
      </c>
      <c r="M7" s="3" t="str">
        <f t="shared" si="0"/>
        <v/>
      </c>
      <c r="N7" s="23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4" x14ac:dyDescent="0.55000000000000004">
      <c r="A8" t="s">
        <v>31</v>
      </c>
      <c r="C8" s="3">
        <f t="shared" ref="C8:M8" si="1">IF(C7&lt;&gt;"",HYPGEOMDIST(C7,$B$2,$B$3,$B$4),"")</f>
        <v>7.4534161490683237E-3</v>
      </c>
      <c r="D8" s="3">
        <f t="shared" si="1"/>
        <v>7.2670807453416156E-2</v>
      </c>
      <c r="E8" s="3">
        <f t="shared" si="1"/>
        <v>0.24223602484472051</v>
      </c>
      <c r="F8" s="3">
        <f t="shared" si="1"/>
        <v>0.35527950310559014</v>
      </c>
      <c r="G8" s="3">
        <f t="shared" si="1"/>
        <v>0.2422360248447202</v>
      </c>
      <c r="H8" s="3">
        <f t="shared" si="1"/>
        <v>7.2670807453416281E-2</v>
      </c>
      <c r="I8" s="3">
        <f t="shared" si="1"/>
        <v>7.4534161490683324E-3</v>
      </c>
      <c r="J8" s="3" t="str">
        <f t="shared" si="1"/>
        <v/>
      </c>
      <c r="K8" s="3" t="str">
        <f t="shared" si="1"/>
        <v/>
      </c>
      <c r="L8" s="3" t="str">
        <f t="shared" si="1"/>
        <v/>
      </c>
      <c r="M8" s="3" t="str">
        <f t="shared" si="1"/>
        <v/>
      </c>
      <c r="N8" s="23">
        <f t="shared" ref="N8:N10" si="2">SUM(C8:M8)</f>
        <v>1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4" x14ac:dyDescent="0.55000000000000004">
      <c r="A9" s="7" t="s">
        <v>37</v>
      </c>
      <c r="C9" s="3">
        <f t="shared" ref="C9:M9" si="3">IF((C7&gt;$B$3),"",$B$3-C7)</f>
        <v>6</v>
      </c>
      <c r="D9" s="3">
        <f t="shared" si="3"/>
        <v>5</v>
      </c>
      <c r="E9" s="3">
        <f t="shared" si="3"/>
        <v>4</v>
      </c>
      <c r="F9" s="3">
        <f t="shared" si="3"/>
        <v>3</v>
      </c>
      <c r="G9" s="3">
        <f t="shared" si="3"/>
        <v>2</v>
      </c>
      <c r="H9" s="3">
        <f t="shared" si="3"/>
        <v>1</v>
      </c>
      <c r="I9" s="3">
        <f t="shared" si="3"/>
        <v>0</v>
      </c>
      <c r="J9" s="3" t="str">
        <f t="shared" si="3"/>
        <v/>
      </c>
      <c r="K9" s="3" t="str">
        <f t="shared" si="3"/>
        <v/>
      </c>
      <c r="L9" s="3" t="str">
        <f t="shared" si="3"/>
        <v/>
      </c>
      <c r="M9" s="3" t="str">
        <f t="shared" si="3"/>
        <v/>
      </c>
      <c r="N9" s="2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 x14ac:dyDescent="0.55000000000000004">
      <c r="A10" t="s">
        <v>31</v>
      </c>
      <c r="C10" s="3">
        <f t="shared" ref="C10:M10" si="4">IF(C9&lt;&gt;"",HYPGEOMDIST(C9,$B$2,$B$3,$B$4),"")</f>
        <v>7.4534161490683324E-3</v>
      </c>
      <c r="D10" s="3">
        <f t="shared" si="4"/>
        <v>7.2670807453416281E-2</v>
      </c>
      <c r="E10" s="3">
        <f t="shared" si="4"/>
        <v>0.2422360248447202</v>
      </c>
      <c r="F10" s="3">
        <f t="shared" si="4"/>
        <v>0.35527950310559014</v>
      </c>
      <c r="G10" s="3">
        <f t="shared" si="4"/>
        <v>0.24223602484472051</v>
      </c>
      <c r="H10" s="3">
        <f t="shared" si="4"/>
        <v>7.2670807453416156E-2</v>
      </c>
      <c r="I10" s="3">
        <f t="shared" si="4"/>
        <v>7.4534161490683237E-3</v>
      </c>
      <c r="J10" s="3" t="str">
        <f t="shared" si="4"/>
        <v/>
      </c>
      <c r="K10" s="3" t="str">
        <f t="shared" si="4"/>
        <v/>
      </c>
      <c r="L10" s="3" t="str">
        <f t="shared" si="4"/>
        <v/>
      </c>
      <c r="M10" s="3" t="str">
        <f t="shared" si="4"/>
        <v/>
      </c>
      <c r="N10" s="23">
        <f t="shared" si="2"/>
        <v>1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 x14ac:dyDescent="0.5500000000000000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3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 x14ac:dyDescent="0.55000000000000004">
      <c r="A12" t="s">
        <v>32</v>
      </c>
      <c r="C12" s="3">
        <f>IF(C7&lt;&gt;"",COMBIN($B$3,C7),"")</f>
        <v>1</v>
      </c>
      <c r="D12" s="3">
        <f t="shared" ref="D12:M12" si="5">IF(D7&lt;&gt;"",COMBIN($B$3,D7),"")</f>
        <v>6</v>
      </c>
      <c r="E12" s="3">
        <f t="shared" si="5"/>
        <v>15</v>
      </c>
      <c r="F12" s="3">
        <f t="shared" si="5"/>
        <v>20</v>
      </c>
      <c r="G12" s="3">
        <f t="shared" si="5"/>
        <v>15</v>
      </c>
      <c r="H12" s="3">
        <f t="shared" si="5"/>
        <v>6</v>
      </c>
      <c r="I12" s="3">
        <f t="shared" si="5"/>
        <v>1</v>
      </c>
      <c r="J12" s="3" t="str">
        <f t="shared" si="5"/>
        <v/>
      </c>
      <c r="K12" s="3" t="str">
        <f t="shared" si="5"/>
        <v/>
      </c>
      <c r="L12" s="3" t="str">
        <f t="shared" si="5"/>
        <v/>
      </c>
      <c r="M12" s="3" t="str">
        <f t="shared" si="5"/>
        <v/>
      </c>
      <c r="N12" s="23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55000000000000004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 x14ac:dyDescent="0.55000000000000004">
      <c r="A14" t="s">
        <v>34</v>
      </c>
      <c r="C14" s="3">
        <f>IF(AND(C7&lt;&gt;"",C9&gt;=C7),IF(C7&lt;&gt;C9,C10+C8,(C8+C10)/2),"")</f>
        <v>1.4906832298136656E-2</v>
      </c>
      <c r="D14" s="3">
        <f t="shared" ref="D14:M14" si="6">IF(AND(D7&lt;&gt;"",D9&gt;=D7),IF(D7&lt;&gt;D9,D10+D8,(D8+D10)/2),"")</f>
        <v>0.14534161490683245</v>
      </c>
      <c r="E14" s="3">
        <f t="shared" si="6"/>
        <v>0.48447204968944069</v>
      </c>
      <c r="F14" s="3">
        <f t="shared" si="6"/>
        <v>0.35527950310559014</v>
      </c>
      <c r="G14" s="3" t="str">
        <f t="shared" si="6"/>
        <v/>
      </c>
      <c r="H14" s="3" t="str">
        <f t="shared" si="6"/>
        <v/>
      </c>
      <c r="I14" s="3" t="str">
        <f t="shared" si="6"/>
        <v/>
      </c>
      <c r="J14" s="3" t="str">
        <f t="shared" si="6"/>
        <v/>
      </c>
      <c r="K14" s="3" t="str">
        <f t="shared" si="6"/>
        <v/>
      </c>
      <c r="L14" s="3" t="str">
        <f t="shared" si="6"/>
        <v/>
      </c>
      <c r="M14" s="3" t="str">
        <f t="shared" si="6"/>
        <v/>
      </c>
      <c r="N14" s="23">
        <f>SUM(C14:M14)</f>
        <v>1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55000000000000004">
      <c r="A15" t="s">
        <v>33</v>
      </c>
      <c r="C15" s="3">
        <f>IF(AND(C7&lt;&gt;"",C7&lt;=C9),IF(C7&lt;&gt;C9,2*C12,C12),"")</f>
        <v>2</v>
      </c>
      <c r="D15" s="3">
        <f t="shared" ref="D15:F15" si="7">IF(AND(D7&lt;&gt;"",D7&lt;=D9),IF(D7&lt;&gt;D9,2*D12,D12),"")</f>
        <v>12</v>
      </c>
      <c r="E15" s="3">
        <f t="shared" si="7"/>
        <v>30</v>
      </c>
      <c r="F15" s="3">
        <f t="shared" si="7"/>
        <v>20</v>
      </c>
      <c r="G15" s="3" t="str">
        <f t="shared" ref="G15:M15" si="8">IF(AND(G7&lt;&gt;"",G7&lt;=G9),IF(G7&lt;&gt;G9,2*G12,G12),"")</f>
        <v/>
      </c>
      <c r="H15" s="3" t="str">
        <f t="shared" si="8"/>
        <v/>
      </c>
      <c r="I15" s="3" t="str">
        <f t="shared" si="8"/>
        <v/>
      </c>
      <c r="J15" s="3" t="str">
        <f t="shared" si="8"/>
        <v/>
      </c>
      <c r="K15" s="3" t="str">
        <f t="shared" si="8"/>
        <v/>
      </c>
      <c r="L15" s="3" t="str">
        <f t="shared" si="8"/>
        <v/>
      </c>
      <c r="M15" s="3" t="str">
        <f t="shared" si="8"/>
        <v/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55000000000000004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hidden="1" x14ac:dyDescent="0.55000000000000004">
      <c r="C17" s="3">
        <v>0</v>
      </c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5500000000000000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4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4">
      <c r="C20" s="7" t="s">
        <v>15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4">
      <c r="A21" s="1"/>
      <c r="B21" s="1"/>
      <c r="C21" t="s">
        <v>35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4">
      <c r="A22" s="1"/>
      <c r="B22" s="1"/>
      <c r="C22" t="s">
        <v>39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4">
      <c r="A23" s="1"/>
      <c r="B23" s="1"/>
      <c r="C23" s="2" t="s">
        <v>16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4" x14ac:dyDescent="0.55000000000000004">
      <c r="A24" s="1"/>
      <c r="B24" s="1"/>
      <c r="C24" s="8"/>
      <c r="D24" s="1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4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4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24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24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4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24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24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24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sheetProtection algorithmName="SHA-512" hashValue="nNgYspgAAdIePUP83EUZ34IVK1ozpjtMTimmgaVnPeA59gfifGGW32zhc3y4EzOZ2yoAPZzeQnJo9fpXM4Sw/Q==" saltValue="7mp6E+Gc5aOYBf4v7+1kkw==" spinCount="100000" sheet="1" objects="1" scenarios="1"/>
  <protectedRanges>
    <protectedRange sqref="B2:B4" name="Range1" securityDescriptor="O:WDG:WDD:(A;;CC;;;WD)"/>
  </protectedRange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4A6C-8D2F-4500-BDBB-5E9EA7BEDB05}">
  <dimension ref="A1:G20"/>
  <sheetViews>
    <sheetView workbookViewId="0">
      <selection activeCell="D15" sqref="D15"/>
    </sheetView>
  </sheetViews>
  <sheetFormatPr defaultRowHeight="12.3" x14ac:dyDescent="0.4"/>
  <cols>
    <col min="1" max="1" width="29.38671875" style="1" customWidth="1"/>
    <col min="2" max="2" width="11.77734375" style="9" customWidth="1"/>
    <col min="3" max="3" width="8.88671875" style="9"/>
    <col min="4" max="4" width="31.38671875" style="9" customWidth="1"/>
    <col min="5" max="5" width="9.5" style="1" customWidth="1"/>
    <col min="6" max="16384" width="8.88671875" style="1"/>
  </cols>
  <sheetData>
    <row r="1" spans="1:7" x14ac:dyDescent="0.4">
      <c r="A1" t="s">
        <v>8</v>
      </c>
      <c r="B1" s="11"/>
      <c r="C1" s="11"/>
      <c r="D1" s="11"/>
    </row>
    <row r="2" spans="1:7" x14ac:dyDescent="0.4">
      <c r="A2" t="s">
        <v>9</v>
      </c>
      <c r="B2" s="11"/>
      <c r="C2" s="11"/>
      <c r="D2" s="11"/>
    </row>
    <row r="3" spans="1:7" s="10" customFormat="1" ht="24" customHeight="1" x14ac:dyDescent="0.4">
      <c r="A3" s="14" t="s">
        <v>30</v>
      </c>
      <c r="B3" s="15" t="s">
        <v>28</v>
      </c>
      <c r="C3" s="15" t="s">
        <v>29</v>
      </c>
      <c r="D3" s="16" t="s">
        <v>21</v>
      </c>
    </row>
    <row r="4" spans="1:7" ht="12.6" thickBot="1" x14ac:dyDescent="0.45">
      <c r="A4" t="s">
        <v>7</v>
      </c>
      <c r="B4" s="11"/>
      <c r="C4" s="11"/>
      <c r="D4" s="11"/>
    </row>
    <row r="5" spans="1:7" x14ac:dyDescent="0.4">
      <c r="A5" s="7" t="s">
        <v>2</v>
      </c>
      <c r="B5" s="17">
        <v>2</v>
      </c>
      <c r="C5" s="18">
        <v>2</v>
      </c>
      <c r="D5" s="11">
        <f>COMBIN(B5,C5)</f>
        <v>1</v>
      </c>
    </row>
    <row r="6" spans="1:7" x14ac:dyDescent="0.4">
      <c r="A6" s="7" t="s">
        <v>3</v>
      </c>
      <c r="B6" s="19">
        <v>4</v>
      </c>
      <c r="C6" s="20">
        <v>2</v>
      </c>
      <c r="D6" s="11">
        <f t="shared" ref="D6:D7" si="0">COMBIN(B6,C6)</f>
        <v>6</v>
      </c>
    </row>
    <row r="7" spans="1:7" ht="12.6" thickBot="1" x14ac:dyDescent="0.45">
      <c r="A7" s="7" t="s">
        <v>19</v>
      </c>
      <c r="B7" s="21">
        <v>0</v>
      </c>
      <c r="C7" s="22">
        <v>0</v>
      </c>
      <c r="D7" s="12">
        <f t="shared" si="0"/>
        <v>1</v>
      </c>
    </row>
    <row r="8" spans="1:7" x14ac:dyDescent="0.4">
      <c r="A8" s="7"/>
      <c r="B8" s="11"/>
      <c r="C8" s="11"/>
      <c r="D8" s="11"/>
    </row>
    <row r="9" spans="1:7" x14ac:dyDescent="0.4">
      <c r="A9" s="7" t="s">
        <v>6</v>
      </c>
      <c r="B9" s="11">
        <f>SUM(B5:B8)</f>
        <v>6</v>
      </c>
      <c r="C9" s="11">
        <f>SUM(C5:C8)</f>
        <v>4</v>
      </c>
      <c r="D9" s="11" t="str">
        <f>CONCATENATE(LEFT("HHHHHHHHHHHH",C5),LEFT("XXXXXXXXXX",C6),LEFT("YYYYYYYYYYY",C7))</f>
        <v>HHXX</v>
      </c>
      <c r="G9" s="1" t="str">
        <f>LEFT("hhhhhhhhhhhhh",0)</f>
        <v/>
      </c>
    </row>
    <row r="10" spans="1:7" x14ac:dyDescent="0.4">
      <c r="A10" s="7"/>
      <c r="B10" s="11"/>
      <c r="C10" s="11"/>
      <c r="D10" s="11"/>
    </row>
    <row r="11" spans="1:7" x14ac:dyDescent="0.4">
      <c r="A11" s="7" t="s">
        <v>4</v>
      </c>
      <c r="B11" s="11">
        <f>D5*D6*D7</f>
        <v>6</v>
      </c>
      <c r="C11" s="11"/>
      <c r="D11" s="13" t="s">
        <v>20</v>
      </c>
    </row>
    <row r="12" spans="1:7" x14ac:dyDescent="0.4">
      <c r="A12" s="7" t="s">
        <v>18</v>
      </c>
      <c r="B12" s="11">
        <f>COMBIN(B9,C9)</f>
        <v>15</v>
      </c>
      <c r="C12" s="11"/>
      <c r="D12" s="11"/>
    </row>
    <row r="13" spans="1:7" x14ac:dyDescent="0.4">
      <c r="A13" s="7" t="s">
        <v>5</v>
      </c>
      <c r="B13" s="11">
        <f>B11/B12</f>
        <v>0.4</v>
      </c>
      <c r="C13" s="11"/>
      <c r="D13" s="11"/>
    </row>
    <row r="14" spans="1:7" x14ac:dyDescent="0.4">
      <c r="A14" s="7" t="s">
        <v>24</v>
      </c>
      <c r="B14">
        <f>HYPGEOMDIST(C9,13,B9,26)</f>
        <v>0.2422360248447202</v>
      </c>
      <c r="C14" s="11"/>
      <c r="D14" s="11"/>
    </row>
    <row r="15" spans="1:7" x14ac:dyDescent="0.4">
      <c r="A15" s="7" t="s">
        <v>26</v>
      </c>
      <c r="B15" s="11">
        <f>B14*B13</f>
        <v>9.6894409937888087E-2</v>
      </c>
      <c r="C15" s="11"/>
      <c r="D15" s="13" t="s">
        <v>10</v>
      </c>
    </row>
    <row r="16" spans="1:7" x14ac:dyDescent="0.4">
      <c r="A16" s="7" t="s">
        <v>25</v>
      </c>
      <c r="B16" s="11">
        <f>2*B13</f>
        <v>0.8</v>
      </c>
      <c r="C16" s="11"/>
      <c r="D16" s="11"/>
    </row>
    <row r="17" spans="1:4" x14ac:dyDescent="0.4">
      <c r="A17" s="7" t="s">
        <v>27</v>
      </c>
      <c r="B17" s="11">
        <f>2*B15</f>
        <v>0.19378881987577617</v>
      </c>
      <c r="C17" s="11"/>
      <c r="D17" s="11"/>
    </row>
    <row r="18" spans="1:4" x14ac:dyDescent="0.4">
      <c r="A18" s="7"/>
      <c r="B18" s="11"/>
      <c r="C18" s="11"/>
      <c r="D18" s="11"/>
    </row>
    <row r="19" spans="1:4" x14ac:dyDescent="0.4">
      <c r="A19" t="s">
        <v>22</v>
      </c>
      <c r="B19" s="11"/>
      <c r="C19" s="11"/>
      <c r="D19" s="11"/>
    </row>
    <row r="20" spans="1:4" x14ac:dyDescent="0.4">
      <c r="A20" t="s">
        <v>23</v>
      </c>
      <c r="B20" s="11"/>
      <c r="C20" s="11"/>
      <c r="D20" s="11"/>
    </row>
  </sheetData>
  <sheetProtection algorithmName="SHA-512" hashValue="iKVheKPat1pRfkHVWzh8CbLzQ54xo+kPm1K2EU58mPQ7Oj6k0lEmrMC96PGeX0BJybEVHbb6q9kF4swJaJKGbQ==" saltValue="/HMkmX+TLfhk9mN8rWW37A==" spinCount="100000" sheet="1" objects="1" scenarios="1"/>
  <pageMargins left="0.7" right="0.7" top="0.75" bottom="0.75" header="0.3" footer="0.3"/>
  <pageSetup orientation="portrait" horizontalDpi="4294967293" verticalDpi="0" r:id="rId1"/>
  <ignoredErrors>
    <ignoredError sqref="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Suit Splits</vt:lpstr>
      <vt:lpstr>combinations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buckheister</dc:creator>
  <cp:lastModifiedBy>Robert Buckheister</cp:lastModifiedBy>
  <dcterms:created xsi:type="dcterms:W3CDTF">2002-10-19T19:34:07Z</dcterms:created>
  <dcterms:modified xsi:type="dcterms:W3CDTF">2025-04-07T04:53:37Z</dcterms:modified>
</cp:coreProperties>
</file>